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600" tabRatio="793" activeTab="0"/>
  </bookViews>
  <sheets>
    <sheet name="FACTOR2" sheetId="1" r:id="rId1"/>
    <sheet name="Hoja4" sheetId="2" r:id="rId2"/>
    <sheet name="Hoja5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<sst xmlns="http://schemas.openxmlformats.org/spreadsheetml/2006/main" count="26" uniqueCount="26">
  <si>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NOMBRE</t>
  </si>
  <si>
    <t>VALOR</t>
  </si>
  <si>
    <t>P.OFICIAL</t>
  </si>
  <si>
    <t>PG</t>
  </si>
  <si>
    <t>Pr</t>
  </si>
  <si>
    <t>MAYOR PUNTAJE</t>
  </si>
  <si>
    <t xml:space="preserve">No </t>
  </si>
  <si>
    <t>FACTOR</t>
  </si>
  <si>
    <t>PROPUESTA CD+CI</t>
  </si>
  <si>
    <t>ARQ. DIEGO ANDRES CASTRO GARCIA</t>
  </si>
  <si>
    <t>ING. VICTOR HUGO RODRIGUEZ LOPEZ</t>
  </si>
  <si>
    <t>Coordinador</t>
  </si>
  <si>
    <t>Profesional Universitario</t>
  </si>
  <si>
    <t>AREA DE EDIFICIOS, CONSTRUCCION Y MANTENIMIENTO</t>
  </si>
  <si>
    <t>JUAN CARLOS COLLAZOS</t>
  </si>
  <si>
    <t>VICTOR PARRA</t>
  </si>
  <si>
    <t>FERNANDO LOPEZ</t>
  </si>
  <si>
    <t>ADOLFO LEON VALDERRAMA</t>
  </si>
  <si>
    <t>F=1 PG</t>
  </si>
  <si>
    <t>AIRSON MOLINA</t>
  </si>
  <si>
    <t>UNIVERSIDAD DEL CAUCA</t>
  </si>
  <si>
    <t>VICERRECTORIA ADMINISTRATIVA</t>
  </si>
  <si>
    <t>APLICACIÓN FORMULA No. 2 - FACTOR 2</t>
  </si>
  <si>
    <t>CAMBIO DE CUBIERTA PRIMERA ETAPA EN LA SEDE DE LA UNIVERSIDAD DEL CAUCA</t>
  </si>
  <si>
    <t>EN SANTANDER DE QUILICHAO</t>
  </si>
  <si>
    <r>
      <t xml:space="preserve">INVITACIÓN A COTIZAR  </t>
    </r>
    <r>
      <rPr>
        <b/>
        <sz val="9"/>
        <rFont val="Tahoma"/>
        <family val="2"/>
      </rPr>
      <t>No. 022</t>
    </r>
    <r>
      <rPr>
        <b/>
        <sz val="9"/>
        <color indexed="8"/>
        <rFont val="Tahoma"/>
        <family val="2"/>
      </rPr>
      <t xml:space="preserve"> DE  2008</t>
    </r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</si>
</sst>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_ ;_ * \-#,##0.0_ ;_ * &quot;-&quot;??_ ;_ @_ "/>
    <numFmt numFmtId="173" formatCode="_ * #,##0_ ;_ * \-#,##0_ ;_ * &quot;-&quot;??_ ;_ @_ "/>
    <numFmt numFmtId="174" formatCode="0.000"/>
    <numFmt numFmtId="175" formatCode="#,##0.0"/>
    <numFmt numFmtId="176" formatCode="#,##0.000"/>
    <numFmt numFmtId="177" formatCode="0.000000"/>
    <numFmt numFmtId="178" formatCode="0.00000"/>
    <numFmt numFmtId="179" formatCode="0.0000"/>
    <numFmt numFmtId="180" formatCode="[$$-409]#,##0"/>
    <numFmt numFmtId="181" formatCode="0.0"/>
    <numFmt numFmtId="182" formatCode="&quot;$ &quot;#,##0.00"/>
    <numFmt numFmtId="183" formatCode="&quot;$ &quot;#,##0"/>
    <numFmt numFmtId="184" formatCode="_-* #,##0.00\ _$_-;\-* #,##0.00\ _$_-;_-* &quot;-&quot;??\ _$_-;_-@_-"/>
    <numFmt numFmtId="185" formatCode="[$$-240A]\ #,##0.00"/>
    <numFmt numFmtId="186" formatCode="_-* #,##0.0\ _$_-;\-* #,##0.0\ _$_-;_-* &quot;-&quot;??\ _$_-;_-@_-"/>
  </numFmts>
  <fonts count="1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3" fontId="2" fillId="0" borderId="0" xfId="17" applyNumberFormat="1" applyFont="1" applyFill="1" applyBorder="1" applyAlignment="1">
      <alignment/>
    </xf>
    <xf numFmtId="173" fontId="2" fillId="0" borderId="0" xfId="17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173" fontId="2" fillId="0" borderId="0" xfId="17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3" fontId="2" fillId="0" borderId="0" xfId="17" applyNumberFormat="1" applyFont="1" applyFill="1" applyAlignment="1">
      <alignment horizontal="right"/>
    </xf>
    <xf numFmtId="4" fontId="2" fillId="0" borderId="1" xfId="17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174" fontId="1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1" fillId="0" borderId="7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1" fillId="0" borderId="6" xfId="0" applyNumberFormat="1" applyFont="1" applyFill="1" applyBorder="1" applyAlignment="1">
      <alignment horizontal="center"/>
    </xf>
    <xf numFmtId="173" fontId="1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3" fontId="1" fillId="0" borderId="0" xfId="17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173" fontId="1" fillId="0" borderId="0" xfId="17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4" xfId="0" applyFont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A28" sqref="A28:E28"/>
    </sheetView>
  </sheetViews>
  <sheetFormatPr defaultColWidth="11.421875" defaultRowHeight="12.75"/>
  <cols>
    <col min="1" max="1" width="5.00390625" style="3" customWidth="1"/>
    <col min="2" max="2" width="32.8515625" style="5" customWidth="1"/>
    <col min="3" max="3" width="20.140625" style="3" customWidth="1"/>
    <col min="4" max="4" width="18.140625" style="3" customWidth="1"/>
    <col min="5" max="5" width="16.140625" style="3" customWidth="1"/>
    <col min="6" max="6" width="14.8515625" style="3" customWidth="1"/>
    <col min="7" max="7" width="12.7109375" style="3" customWidth="1"/>
    <col min="8" max="8" width="10.7109375" style="3" customWidth="1"/>
    <col min="9" max="9" width="11.421875" style="3" customWidth="1"/>
    <col min="10" max="10" width="15.140625" style="3" customWidth="1"/>
    <col min="11" max="11" width="12.00390625" style="3" bestFit="1" customWidth="1"/>
    <col min="12" max="16384" width="11.421875" style="3" customWidth="1"/>
  </cols>
  <sheetData>
    <row r="1" spans="1:5" ht="12.75">
      <c r="A1" s="49" t="s">
        <v>20</v>
      </c>
      <c r="B1" s="49"/>
      <c r="C1" s="49"/>
      <c r="D1" s="49"/>
      <c r="E1" s="49"/>
    </row>
    <row r="2" spans="1:5" ht="12.75">
      <c r="A2" s="49" t="s">
        <v>21</v>
      </c>
      <c r="B2" s="49"/>
      <c r="C2" s="49"/>
      <c r="D2" s="49"/>
      <c r="E2" s="49"/>
    </row>
    <row r="3" spans="1:5" ht="12.75">
      <c r="A3" s="47" t="s">
        <v>25</v>
      </c>
      <c r="B3" s="47"/>
      <c r="C3" s="47"/>
      <c r="D3" s="47"/>
      <c r="E3" s="47"/>
    </row>
    <row r="4" spans="1:5" ht="12.75">
      <c r="A4" s="50" t="s">
        <v>23</v>
      </c>
      <c r="B4" s="50"/>
      <c r="C4" s="50"/>
      <c r="D4" s="50"/>
      <c r="E4" s="50"/>
    </row>
    <row r="5" spans="1:5" ht="12.75">
      <c r="A5" s="47" t="s">
        <v>24</v>
      </c>
      <c r="B5" s="47"/>
      <c r="C5" s="47"/>
      <c r="D5" s="47"/>
      <c r="E5" s="47"/>
    </row>
    <row r="6" spans="1:5" ht="12.75">
      <c r="A6" s="47" t="s">
        <v>22</v>
      </c>
      <c r="B6" s="47"/>
      <c r="C6" s="47"/>
      <c r="D6" s="47"/>
      <c r="E6" s="47"/>
    </row>
    <row r="8" spans="1:5" s="6" customFormat="1" ht="12.75" customHeight="1">
      <c r="A8" s="27"/>
      <c r="B8" s="38" t="s">
        <v>0</v>
      </c>
      <c r="C8" s="31" t="s">
        <v>1</v>
      </c>
      <c r="D8" s="35" t="s">
        <v>7</v>
      </c>
      <c r="E8" s="27" t="s">
        <v>4</v>
      </c>
    </row>
    <row r="9" spans="1:10" s="4" customFormat="1" ht="12.75">
      <c r="A9" s="26" t="s">
        <v>6</v>
      </c>
      <c r="B9" s="39" t="s">
        <v>2</v>
      </c>
      <c r="C9" s="32" t="s">
        <v>8</v>
      </c>
      <c r="D9" s="36"/>
      <c r="E9" s="37"/>
      <c r="I9" s="10"/>
      <c r="J9" s="9"/>
    </row>
    <row r="10" spans="1:11" ht="22.5" customHeight="1">
      <c r="A10" s="34">
        <v>1</v>
      </c>
      <c r="B10" s="30" t="s">
        <v>14</v>
      </c>
      <c r="C10" s="28">
        <v>58133639</v>
      </c>
      <c r="D10" s="33">
        <f>$C$17</f>
        <v>58024545.66</v>
      </c>
      <c r="E10" s="34">
        <f>ROUND((1-SQRT(ABS(C10-D10)/D10))*1000,3)</f>
        <v>956.64</v>
      </c>
      <c r="F10" s="2"/>
      <c r="G10" s="12"/>
      <c r="H10" s="13"/>
      <c r="I10" s="14"/>
      <c r="J10" s="6"/>
      <c r="K10" s="15"/>
    </row>
    <row r="11" spans="1:11" s="7" customFormat="1" ht="22.5" customHeight="1">
      <c r="A11" s="23">
        <v>2</v>
      </c>
      <c r="B11" s="44" t="s">
        <v>15</v>
      </c>
      <c r="C11" s="45">
        <v>57935689</v>
      </c>
      <c r="D11" s="46">
        <f>$C$17</f>
        <v>58024545.66</v>
      </c>
      <c r="E11" s="23">
        <f>ROUND((1-SQRT(ABS(C11-D11)/D11))*1000,3)</f>
        <v>960.867</v>
      </c>
      <c r="F11" s="40"/>
      <c r="G11" s="41"/>
      <c r="H11" s="1"/>
      <c r="I11" s="42"/>
      <c r="J11" s="6"/>
      <c r="K11" s="43"/>
    </row>
    <row r="12" spans="1:11" ht="22.5" customHeight="1">
      <c r="A12" s="24">
        <v>3</v>
      </c>
      <c r="B12" s="25" t="s">
        <v>16</v>
      </c>
      <c r="C12" s="28">
        <v>57847850</v>
      </c>
      <c r="D12" s="29">
        <f>$C$17</f>
        <v>58024545.66</v>
      </c>
      <c r="E12" s="24">
        <f>ROUND((1-SQRT(ABS(C12-D12)/D12))*1000,3)</f>
        <v>944.817</v>
      </c>
      <c r="F12" s="11"/>
      <c r="G12" s="16"/>
      <c r="H12" s="13"/>
      <c r="I12" s="14"/>
      <c r="J12" s="6"/>
      <c r="K12" s="15"/>
    </row>
    <row r="13" spans="1:11" ht="22.5" customHeight="1">
      <c r="A13" s="24">
        <v>4</v>
      </c>
      <c r="B13" s="25" t="s">
        <v>17</v>
      </c>
      <c r="C13" s="28">
        <v>57824843</v>
      </c>
      <c r="D13" s="29">
        <f>$C$17</f>
        <v>58024545.66</v>
      </c>
      <c r="E13" s="24">
        <f>ROUND((1-SQRT(ABS(C13-D13)/D13))*1000,3)</f>
        <v>941.334</v>
      </c>
      <c r="F13" s="11"/>
      <c r="G13" s="16"/>
      <c r="H13" s="13"/>
      <c r="I13" s="14"/>
      <c r="J13" s="6"/>
      <c r="K13" s="15"/>
    </row>
    <row r="14" spans="1:11" ht="22.5" customHeight="1">
      <c r="A14" s="24">
        <v>5</v>
      </c>
      <c r="B14" s="25" t="s">
        <v>19</v>
      </c>
      <c r="C14" s="28">
        <v>58382592</v>
      </c>
      <c r="D14" s="29">
        <f>$C$17</f>
        <v>58024545.66</v>
      </c>
      <c r="E14" s="24">
        <f>ROUND((1-SQRT(ABS(C14-D14)/D14))*1000,3)</f>
        <v>921.447</v>
      </c>
      <c r="F14" s="11"/>
      <c r="G14" s="16"/>
      <c r="H14" s="13"/>
      <c r="I14" s="14"/>
      <c r="J14" s="6"/>
      <c r="K14" s="15"/>
    </row>
    <row r="15" ht="13.5" thickBot="1"/>
    <row r="16" spans="2:7" ht="13.5" thickBot="1">
      <c r="B16" s="8" t="s">
        <v>3</v>
      </c>
      <c r="C16" s="17">
        <f>ROUND(GEOMEAN(C10:C14),2)</f>
        <v>58024545.66</v>
      </c>
      <c r="F16" s="13"/>
      <c r="G16" s="6"/>
    </row>
    <row r="17" spans="2:7" ht="13.5" thickBot="1">
      <c r="B17" s="8" t="s">
        <v>18</v>
      </c>
      <c r="C17" s="17">
        <f>+C16</f>
        <v>58024545.66</v>
      </c>
      <c r="G17" s="6"/>
    </row>
    <row r="18" spans="2:7" ht="13.5" thickBot="1">
      <c r="B18" s="8"/>
      <c r="C18" s="18"/>
      <c r="G18" s="6"/>
    </row>
    <row r="19" spans="2:7" ht="12.75">
      <c r="B19" s="8" t="s">
        <v>5</v>
      </c>
      <c r="C19" s="19">
        <f>MAX(E10:E14)</f>
        <v>960.867</v>
      </c>
      <c r="G19" s="6"/>
    </row>
    <row r="20" spans="2:7" ht="13.5" thickBot="1">
      <c r="B20" s="8"/>
      <c r="C20" s="18"/>
      <c r="G20" s="9"/>
    </row>
    <row r="21" spans="2:6" ht="12.75">
      <c r="B21" s="8"/>
      <c r="C21" s="13"/>
      <c r="E21" s="9"/>
      <c r="F21" s="14"/>
    </row>
    <row r="22" spans="2:3" ht="12.75">
      <c r="B22" s="8"/>
      <c r="C22" s="14"/>
    </row>
    <row r="23" spans="2:3" ht="12.75">
      <c r="B23" s="8"/>
      <c r="C23" s="1"/>
    </row>
    <row r="25" spans="1:4" ht="12.75">
      <c r="A25" s="3" t="s">
        <v>9</v>
      </c>
      <c r="D25" s="3" t="s">
        <v>10</v>
      </c>
    </row>
    <row r="26" spans="1:4" ht="12.75">
      <c r="A26" s="3" t="s">
        <v>11</v>
      </c>
      <c r="D26" s="3" t="s">
        <v>12</v>
      </c>
    </row>
    <row r="28" spans="1:5" ht="12.75">
      <c r="A28" s="48" t="s">
        <v>13</v>
      </c>
      <c r="B28" s="48"/>
      <c r="C28" s="48"/>
      <c r="D28" s="48"/>
      <c r="E28" s="48"/>
    </row>
  </sheetData>
  <mergeCells count="7">
    <mergeCell ref="A5:E5"/>
    <mergeCell ref="A6:E6"/>
    <mergeCell ref="A28:E28"/>
    <mergeCell ref="A1:E1"/>
    <mergeCell ref="A2:E2"/>
    <mergeCell ref="A3:E3"/>
    <mergeCell ref="A4:E4"/>
  </mergeCells>
  <printOptions horizontalCentered="1"/>
  <pageMargins left="0.7874015748031497" right="0.7874015748031497" top="0.984251968503937" bottom="0.984251968503937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25" sqref="D25"/>
    </sheetView>
  </sheetViews>
  <sheetFormatPr defaultColWidth="11.421875" defaultRowHeight="12.75"/>
  <sheetData>
    <row r="1" spans="1:7" ht="12.75">
      <c r="A1" s="21"/>
      <c r="B1" s="21"/>
      <c r="C1" s="21"/>
      <c r="D1" s="21"/>
      <c r="E1" s="21"/>
      <c r="F1" s="21"/>
      <c r="G1" s="21"/>
    </row>
    <row r="2" spans="1:7" ht="12.75">
      <c r="A2" s="21"/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21"/>
      <c r="B5" s="21"/>
      <c r="C5" s="21"/>
      <c r="D5" s="21"/>
      <c r="E5" s="21"/>
      <c r="F5" s="21"/>
      <c r="G5" s="21"/>
    </row>
    <row r="10" s="22" customFormat="1" ht="12"/>
    <row r="19" s="20" customFormat="1" ht="12.75"/>
  </sheetData>
  <printOptions horizontalCentered="1"/>
  <pageMargins left="0.5905511811023623" right="0.1968503937007874" top="0.5905511811023623" bottom="0.5905511811023623" header="0" footer="0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Unicauca</cp:lastModifiedBy>
  <cp:lastPrinted>2008-11-24T21:33:14Z</cp:lastPrinted>
  <dcterms:created xsi:type="dcterms:W3CDTF">2005-11-18T17:40:41Z</dcterms:created>
  <dcterms:modified xsi:type="dcterms:W3CDTF">2008-11-25T22:42:05Z</dcterms:modified>
  <cp:category/>
  <cp:version/>
  <cp:contentType/>
  <cp:contentStatus/>
</cp:coreProperties>
</file>